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ES-FS1\Userhomes\casey\My Documents\Health and Benefits\Open Enrollment FY21\"/>
    </mc:Choice>
  </mc:AlternateContent>
  <bookViews>
    <workbookView xWindow="0" yWindow="0" windowWidth="16305" windowHeight="11775"/>
  </bookViews>
  <sheets>
    <sheet name="FY22 July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G12" i="2"/>
  <c r="G10" i="2"/>
  <c r="G9" i="2"/>
  <c r="G6" i="2"/>
  <c r="H12" i="2" l="1"/>
  <c r="H11" i="2"/>
  <c r="F20" i="2"/>
  <c r="G11" i="2"/>
  <c r="G8" i="2" l="1"/>
  <c r="G37" i="2"/>
  <c r="G22" i="2"/>
  <c r="H20" i="2"/>
  <c r="F30" i="2"/>
  <c r="G30" i="2" s="1"/>
  <c r="G13" i="2"/>
  <c r="H14" i="2"/>
  <c r="G15" i="2"/>
  <c r="G14" i="2"/>
  <c r="H10" i="2"/>
  <c r="H49" i="2"/>
  <c r="H48" i="2"/>
  <c r="H47" i="2"/>
  <c r="H46" i="2"/>
  <c r="H38" i="2"/>
  <c r="G38" i="2"/>
  <c r="H37" i="2"/>
  <c r="F29" i="2"/>
  <c r="H29" i="2" s="1"/>
  <c r="F23" i="2"/>
  <c r="H23" i="2" s="1"/>
  <c r="G7" i="2"/>
  <c r="H30" i="2" l="1"/>
  <c r="G20" i="2"/>
  <c r="G23" i="2"/>
  <c r="G29" i="2"/>
</calcChain>
</file>

<file path=xl/sharedStrings.xml><?xml version="1.0" encoding="utf-8"?>
<sst xmlns="http://schemas.openxmlformats.org/spreadsheetml/2006/main" count="85" uniqueCount="62">
  <si>
    <t>BENEFITS/DEDUCTION AMOUNTS</t>
  </si>
  <si>
    <t>Health Insurance</t>
  </si>
  <si>
    <t>12/Months</t>
  </si>
  <si>
    <t>10/Months</t>
  </si>
  <si>
    <t>Cost</t>
  </si>
  <si>
    <t>Monthly</t>
  </si>
  <si>
    <t>Bi/Wkly/24</t>
  </si>
  <si>
    <t>Bi/Wkly/19</t>
  </si>
  <si>
    <t>Town     4056886-2319112</t>
  </si>
  <si>
    <t>Ind 75/25</t>
  </si>
  <si>
    <t>Ind 50/50</t>
  </si>
  <si>
    <t>Fam 50/50</t>
  </si>
  <si>
    <t>School   4056887-2319113</t>
  </si>
  <si>
    <t>Fam 75/25</t>
  </si>
  <si>
    <t>Cobra    4056888-2319114</t>
  </si>
  <si>
    <t>Retiree  4056889-2319115</t>
  </si>
  <si>
    <t>Blue Care Elect PPO</t>
  </si>
  <si>
    <t>Town      2347958</t>
  </si>
  <si>
    <t>School    2347959</t>
  </si>
  <si>
    <t>Cobra     2347960</t>
  </si>
  <si>
    <t>Retiree   2347961</t>
  </si>
  <si>
    <t>HMO Blue Select 1000 Deductable</t>
  </si>
  <si>
    <t xml:space="preserve">School   </t>
  </si>
  <si>
    <t xml:space="preserve">Cobra    </t>
  </si>
  <si>
    <t xml:space="preserve">Retiree  </t>
  </si>
  <si>
    <t>Medex -(Retirees)</t>
  </si>
  <si>
    <t xml:space="preserve">Group# </t>
  </si>
  <si>
    <t>Ind</t>
  </si>
  <si>
    <t>Fam</t>
  </si>
  <si>
    <t>Group #19231</t>
  </si>
  <si>
    <t xml:space="preserve">Ind </t>
  </si>
  <si>
    <t>Ind/Spouse</t>
  </si>
  <si>
    <t xml:space="preserve">Fam </t>
  </si>
  <si>
    <t>Coverage</t>
  </si>
  <si>
    <t>Employee</t>
  </si>
  <si>
    <t>Amount</t>
  </si>
  <si>
    <t>Cost (annual)</t>
  </si>
  <si>
    <t>Basic Life</t>
  </si>
  <si>
    <t>Mo.</t>
  </si>
  <si>
    <t>10/Deduct.</t>
  </si>
  <si>
    <t>Group # 26051 - 011</t>
  </si>
  <si>
    <t>Special Life</t>
  </si>
  <si>
    <t>Group # 26051 - 012</t>
  </si>
  <si>
    <t>Grand Fathered</t>
  </si>
  <si>
    <t>Dependent/Spouse</t>
  </si>
  <si>
    <t>Children</t>
  </si>
  <si>
    <t xml:space="preserve">Grandfathered/Spouse </t>
  </si>
  <si>
    <t>See Handout from Boston Mutual for New Rates</t>
  </si>
  <si>
    <t>Altus Dental</t>
  </si>
  <si>
    <t>Group # 2040-0002 (School)</t>
  </si>
  <si>
    <t>Group  # 2040-0001 (Town)</t>
  </si>
  <si>
    <t>Cobra # 2040-0003</t>
  </si>
  <si>
    <t>Cobra same plan #</t>
  </si>
  <si>
    <t xml:space="preserve">Blue 20/20 Vision </t>
  </si>
  <si>
    <t>Ind/Children</t>
  </si>
  <si>
    <t>RETIREE PLAN #2185-0001</t>
  </si>
  <si>
    <t>Two Person</t>
  </si>
  <si>
    <t>Effective 7/1/20</t>
  </si>
  <si>
    <t>FY2022</t>
  </si>
  <si>
    <t>Effective 7/1/21</t>
  </si>
  <si>
    <t>HMO NO DENTAL</t>
  </si>
  <si>
    <t>Network Blue w/Dental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</si>
</sst>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43" fontId="0" fillId="0" borderId="0" xfId="1" applyFont="1"/>
    <xf numFmtId="0" fontId="2" fillId="2" borderId="1" xfId="0" applyFont="1" applyFill="1" applyBorder="1"/>
    <xf numFmtId="0" fontId="0" fillId="2" borderId="2" xfId="0" applyFill="1" applyBorder="1"/>
    <xf numFmtId="43" fontId="0" fillId="2" borderId="2" xfId="1" applyFont="1" applyFill="1" applyBorder="1"/>
    <xf numFmtId="43" fontId="0" fillId="2" borderId="2" xfId="1" applyFont="1" applyFill="1" applyBorder="1" applyAlignment="1">
      <alignment horizontal="center"/>
    </xf>
    <xf numFmtId="43" fontId="0" fillId="2" borderId="3" xfId="1" applyFont="1" applyFill="1" applyBorder="1" applyAlignment="1">
      <alignment horizontal="center"/>
    </xf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43" fontId="0" fillId="2" borderId="5" xfId="1" applyFont="1" applyFill="1" applyBorder="1"/>
    <xf numFmtId="43" fontId="0" fillId="2" borderId="0" xfId="1" applyFont="1" applyFill="1" applyBorder="1" applyAlignment="1">
      <alignment horizontal="center"/>
    </xf>
    <xf numFmtId="43" fontId="0" fillId="2" borderId="6" xfId="1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Border="1"/>
    <xf numFmtId="43" fontId="0" fillId="0" borderId="0" xfId="1" applyFont="1" applyBorder="1"/>
    <xf numFmtId="43" fontId="0" fillId="0" borderId="2" xfId="1" applyFont="1" applyBorder="1"/>
    <xf numFmtId="43" fontId="0" fillId="0" borderId="3" xfId="1" applyFont="1" applyBorder="1"/>
    <xf numFmtId="0" fontId="0" fillId="0" borderId="1" xfId="0" applyFill="1" applyBorder="1"/>
    <xf numFmtId="0" fontId="0" fillId="0" borderId="3" xfId="0" applyBorder="1"/>
    <xf numFmtId="0" fontId="2" fillId="0" borderId="9" xfId="0" applyFont="1" applyBorder="1" applyAlignment="1">
      <alignment horizontal="center"/>
    </xf>
    <xf numFmtId="43" fontId="0" fillId="0" borderId="9" xfId="1" applyFont="1" applyFill="1" applyBorder="1"/>
    <xf numFmtId="0" fontId="3" fillId="0" borderId="4" xfId="0" applyFont="1" applyFill="1" applyBorder="1"/>
    <xf numFmtId="0" fontId="0" fillId="0" borderId="10" xfId="0" applyBorder="1"/>
    <xf numFmtId="0" fontId="3" fillId="0" borderId="9" xfId="0" applyFont="1" applyBorder="1" applyAlignment="1">
      <alignment horizontal="center"/>
    </xf>
    <xf numFmtId="0" fontId="0" fillId="0" borderId="11" xfId="0" applyBorder="1"/>
    <xf numFmtId="0" fontId="0" fillId="0" borderId="6" xfId="0" applyBorder="1"/>
    <xf numFmtId="0" fontId="0" fillId="0" borderId="4" xfId="0" applyBorder="1"/>
    <xf numFmtId="43" fontId="0" fillId="2" borderId="0" xfId="1" applyFont="1" applyFill="1" applyBorder="1"/>
    <xf numFmtId="0" fontId="0" fillId="0" borderId="8" xfId="0" applyBorder="1"/>
    <xf numFmtId="0" fontId="0" fillId="0" borderId="2" xfId="0" applyBorder="1"/>
    <xf numFmtId="43" fontId="0" fillId="0" borderId="8" xfId="1" applyFont="1" applyBorder="1"/>
    <xf numFmtId="0" fontId="2" fillId="0" borderId="9" xfId="0" applyFont="1" applyFill="1" applyBorder="1" applyAlignment="1">
      <alignment horizontal="center"/>
    </xf>
    <xf numFmtId="0" fontId="0" fillId="0" borderId="1" xfId="0" applyBorder="1"/>
    <xf numFmtId="0" fontId="0" fillId="2" borderId="0" xfId="0" applyFill="1" applyBorder="1" applyAlignment="1">
      <alignment horizontal="center"/>
    </xf>
    <xf numFmtId="0" fontId="0" fillId="0" borderId="7" xfId="0" applyFill="1" applyBorder="1"/>
    <xf numFmtId="0" fontId="0" fillId="0" borderId="0" xfId="0" applyFill="1" applyBorder="1"/>
    <xf numFmtId="0" fontId="0" fillId="0" borderId="0" xfId="0" applyBorder="1"/>
    <xf numFmtId="0" fontId="4" fillId="0" borderId="7" xfId="0" applyFont="1" applyFill="1" applyBorder="1"/>
    <xf numFmtId="0" fontId="5" fillId="0" borderId="8" xfId="0" applyFont="1" applyBorder="1"/>
    <xf numFmtId="0" fontId="0" fillId="0" borderId="3" xfId="0" applyBorder="1" applyAlignment="1">
      <alignment horizontal="left"/>
    </xf>
    <xf numFmtId="0" fontId="3" fillId="0" borderId="11" xfId="0" applyFont="1" applyBorder="1"/>
    <xf numFmtId="0" fontId="0" fillId="0" borderId="6" xfId="0" applyBorder="1" applyAlignment="1">
      <alignment horizontal="left"/>
    </xf>
    <xf numFmtId="0" fontId="3" fillId="0" borderId="4" xfId="0" applyFont="1" applyBorder="1"/>
    <xf numFmtId="0" fontId="3" fillId="0" borderId="9" xfId="0" applyFont="1" applyBorder="1"/>
    <xf numFmtId="0" fontId="0" fillId="0" borderId="9" xfId="0" applyBorder="1"/>
    <xf numFmtId="0" fontId="0" fillId="0" borderId="7" xfId="0" applyBorder="1" applyAlignment="1">
      <alignment horizontal="center"/>
    </xf>
    <xf numFmtId="43" fontId="0" fillId="0" borderId="8" xfId="1" applyFont="1" applyFill="1" applyBorder="1"/>
    <xf numFmtId="43" fontId="0" fillId="0" borderId="9" xfId="1" applyFont="1" applyBorder="1"/>
    <xf numFmtId="0" fontId="2" fillId="0" borderId="1" xfId="0" applyFont="1" applyBorder="1"/>
    <xf numFmtId="0" fontId="2" fillId="0" borderId="3" xfId="0" applyFont="1" applyBorder="1"/>
    <xf numFmtId="0" fontId="0" fillId="3" borderId="0" xfId="0" applyFill="1" applyBorder="1"/>
    <xf numFmtId="0" fontId="0" fillId="0" borderId="9" xfId="0" applyBorder="1" applyAlignment="1">
      <alignment horizontal="center"/>
    </xf>
    <xf numFmtId="0" fontId="3" fillId="0" borderId="6" xfId="0" applyFont="1" applyBorder="1"/>
    <xf numFmtId="0" fontId="0" fillId="0" borderId="7" xfId="0" applyBorder="1"/>
    <xf numFmtId="0" fontId="3" fillId="0" borderId="1" xfId="0" applyFont="1" applyBorder="1"/>
    <xf numFmtId="0" fontId="2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3" fontId="2" fillId="0" borderId="0" xfId="1" applyFont="1" applyBorder="1"/>
    <xf numFmtId="43" fontId="2" fillId="0" borderId="0" xfId="1" applyFont="1" applyBorder="1" applyAlignment="1">
      <alignment horizontal="center"/>
    </xf>
    <xf numFmtId="0" fontId="0" fillId="0" borderId="5" xfId="0" applyBorder="1"/>
    <xf numFmtId="43" fontId="0" fillId="0" borderId="13" xfId="1" applyFont="1" applyBorder="1"/>
    <xf numFmtId="0" fontId="0" fillId="2" borderId="3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6" xfId="0" applyFill="1" applyBorder="1"/>
    <xf numFmtId="0" fontId="2" fillId="0" borderId="2" xfId="0" applyFont="1" applyBorder="1"/>
    <xf numFmtId="0" fontId="2" fillId="0" borderId="11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0" xfId="0" applyBorder="1" applyAlignment="1">
      <alignment horizontal="center"/>
    </xf>
    <xf numFmtId="43" fontId="0" fillId="0" borderId="0" xfId="1" applyFont="1" applyFill="1" applyBorder="1"/>
    <xf numFmtId="0" fontId="1" fillId="0" borderId="11" xfId="0" applyFont="1" applyFill="1" applyBorder="1"/>
    <xf numFmtId="0" fontId="0" fillId="0" borderId="13" xfId="0" applyBorder="1"/>
    <xf numFmtId="43" fontId="2" fillId="0" borderId="0" xfId="1" applyFont="1" applyFill="1" applyBorder="1"/>
    <xf numFmtId="0" fontId="2" fillId="0" borderId="0" xfId="0" applyFont="1" applyFill="1" applyBorder="1"/>
    <xf numFmtId="43" fontId="0" fillId="0" borderId="5" xfId="1" applyFont="1" applyFill="1" applyBorder="1"/>
    <xf numFmtId="0" fontId="0" fillId="4" borderId="7" xfId="0" applyFill="1" applyBorder="1"/>
    <xf numFmtId="0" fontId="0" fillId="4" borderId="8" xfId="0" applyFill="1" applyBorder="1"/>
    <xf numFmtId="43" fontId="0" fillId="3" borderId="0" xfId="1" applyFont="1" applyFill="1" applyBorder="1"/>
    <xf numFmtId="0" fontId="1" fillId="0" borderId="4" xfId="0" applyFont="1" applyBorder="1"/>
    <xf numFmtId="0" fontId="1" fillId="0" borderId="1" xfId="0" applyFont="1" applyFill="1" applyBorder="1"/>
    <xf numFmtId="0" fontId="1" fillId="0" borderId="0" xfId="0" applyFont="1"/>
    <xf numFmtId="0" fontId="2" fillId="0" borderId="1" xfId="0" applyFont="1" applyFill="1" applyBorder="1"/>
    <xf numFmtId="0" fontId="2" fillId="0" borderId="11" xfId="0" applyFont="1" applyFill="1" applyBorder="1"/>
    <xf numFmtId="0" fontId="2" fillId="0" borderId="4" xfId="0" applyFont="1" applyFill="1" applyBorder="1"/>
    <xf numFmtId="0" fontId="1" fillId="0" borderId="9" xfId="0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43" fontId="1" fillId="0" borderId="9" xfId="1" applyFont="1" applyFill="1" applyBorder="1"/>
    <xf numFmtId="0" fontId="3" fillId="0" borderId="9" xfId="0" applyFont="1" applyFill="1" applyBorder="1" applyAlignment="1">
      <alignment horizontal="center"/>
    </xf>
    <xf numFmtId="0" fontId="0" fillId="0" borderId="10" xfId="0" applyFill="1" applyBorder="1"/>
    <xf numFmtId="0" fontId="1" fillId="0" borderId="4" xfId="0" applyFont="1" applyFill="1" applyBorder="1"/>
    <xf numFmtId="0" fontId="2" fillId="0" borderId="0" xfId="0" applyFont="1" applyBorder="1" applyAlignment="1">
      <alignment horizontal="center"/>
    </xf>
    <xf numFmtId="43" fontId="0" fillId="0" borderId="2" xfId="1" applyFont="1" applyFill="1" applyBorder="1"/>
    <xf numFmtId="0" fontId="2" fillId="0" borderId="4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2"/>
  <sheetViews>
    <sheetView tabSelected="1" workbookViewId="0">
      <selection activeCell="I62" sqref="I62"/>
    </sheetView>
  </sheetViews>
  <sheetFormatPr defaultRowHeight="12.75" x14ac:dyDescent="0.2"/>
  <cols>
    <col min="3" max="3" width="18.28515625" customWidth="1"/>
    <col min="5" max="5" width="10.7109375" style="2" customWidth="1"/>
    <col min="6" max="6" width="10" style="2" customWidth="1"/>
    <col min="7" max="7" width="10.7109375" style="2" customWidth="1"/>
    <col min="8" max="8" width="12.42578125" style="2" customWidth="1"/>
  </cols>
  <sheetData>
    <row r="1" spans="2:14" x14ac:dyDescent="0.2">
      <c r="B1" s="99" t="s">
        <v>0</v>
      </c>
      <c r="C1" s="99"/>
      <c r="D1" s="99"/>
      <c r="E1" s="99"/>
      <c r="F1" s="99"/>
      <c r="G1" s="99"/>
      <c r="H1" s="99"/>
      <c r="J1" s="100"/>
      <c r="K1" s="100"/>
      <c r="L1" s="100"/>
      <c r="M1" s="100"/>
      <c r="N1" s="101"/>
    </row>
    <row r="2" spans="2:14" x14ac:dyDescent="0.2">
      <c r="B2" s="1" t="s">
        <v>58</v>
      </c>
      <c r="C2" s="1" t="s">
        <v>59</v>
      </c>
      <c r="J2" s="100"/>
      <c r="K2" s="100"/>
      <c r="L2" s="100"/>
      <c r="M2" s="100"/>
      <c r="N2" s="101"/>
    </row>
    <row r="3" spans="2:14" x14ac:dyDescent="0.2">
      <c r="B3" s="3" t="s">
        <v>1</v>
      </c>
      <c r="C3" s="4"/>
      <c r="D3" s="4"/>
      <c r="E3" s="5"/>
      <c r="F3" s="5"/>
      <c r="G3" s="6" t="s">
        <v>2</v>
      </c>
      <c r="H3" s="7" t="s">
        <v>3</v>
      </c>
      <c r="J3" s="100"/>
      <c r="K3" s="100"/>
      <c r="L3" s="100"/>
      <c r="M3" s="100"/>
      <c r="N3" s="101"/>
    </row>
    <row r="4" spans="2:14" x14ac:dyDescent="0.2">
      <c r="B4" s="8"/>
      <c r="C4" s="9"/>
      <c r="D4" s="10"/>
      <c r="E4" s="11" t="s">
        <v>4</v>
      </c>
      <c r="F4" s="11" t="s">
        <v>5</v>
      </c>
      <c r="G4" s="12" t="s">
        <v>6</v>
      </c>
      <c r="H4" s="13" t="s">
        <v>7</v>
      </c>
      <c r="J4" s="100"/>
      <c r="K4" s="100"/>
      <c r="L4" s="100"/>
      <c r="M4" s="100"/>
      <c r="N4" s="101"/>
    </row>
    <row r="5" spans="2:14" x14ac:dyDescent="0.2">
      <c r="B5" s="14" t="s">
        <v>61</v>
      </c>
      <c r="C5" s="15"/>
      <c r="D5" s="16"/>
      <c r="E5" s="17"/>
      <c r="F5" s="17"/>
      <c r="G5" s="18"/>
      <c r="H5" s="19"/>
      <c r="J5" s="100"/>
      <c r="K5" s="100"/>
      <c r="L5" s="100"/>
      <c r="M5" s="100"/>
      <c r="N5" s="101"/>
    </row>
    <row r="6" spans="2:14" x14ac:dyDescent="0.2">
      <c r="B6" s="20" t="s">
        <v>8</v>
      </c>
      <c r="C6" s="21"/>
      <c r="D6" s="22" t="s">
        <v>9</v>
      </c>
      <c r="E6" s="23">
        <v>877.54</v>
      </c>
      <c r="F6" s="23">
        <v>219.38</v>
      </c>
      <c r="G6" s="23">
        <f t="shared" ref="G6:G12" si="0">F6/2</f>
        <v>109.69</v>
      </c>
      <c r="H6" s="23"/>
      <c r="J6" s="100"/>
      <c r="K6" s="100"/>
      <c r="L6" s="100"/>
      <c r="M6" s="100"/>
      <c r="N6" s="101"/>
    </row>
    <row r="7" spans="2:14" x14ac:dyDescent="0.2">
      <c r="B7" s="94" t="s">
        <v>8</v>
      </c>
      <c r="C7" s="93"/>
      <c r="D7" s="92" t="s">
        <v>10</v>
      </c>
      <c r="E7" s="23">
        <v>877.54</v>
      </c>
      <c r="F7" s="91">
        <v>438.76</v>
      </c>
      <c r="G7" s="23">
        <f t="shared" si="0"/>
        <v>219.38</v>
      </c>
      <c r="H7" s="23"/>
      <c r="J7" s="100"/>
      <c r="K7" s="101"/>
      <c r="L7" s="101"/>
      <c r="M7" s="101"/>
      <c r="N7" s="101"/>
    </row>
    <row r="8" spans="2:14" x14ac:dyDescent="0.2">
      <c r="B8" s="24" t="s">
        <v>8</v>
      </c>
      <c r="C8" s="25"/>
      <c r="D8" s="26" t="s">
        <v>11</v>
      </c>
      <c r="E8" s="23">
        <v>2373.0100000000002</v>
      </c>
      <c r="F8" s="23">
        <v>1186.5</v>
      </c>
      <c r="G8" s="23">
        <f t="shared" si="0"/>
        <v>593.25</v>
      </c>
      <c r="H8" s="23"/>
      <c r="J8" s="101"/>
      <c r="K8" s="101"/>
      <c r="L8" s="101"/>
      <c r="M8" s="101"/>
      <c r="N8" s="101"/>
    </row>
    <row r="9" spans="2:14" x14ac:dyDescent="0.2">
      <c r="B9" s="94" t="s">
        <v>8</v>
      </c>
      <c r="C9" s="25"/>
      <c r="D9" s="22" t="s">
        <v>13</v>
      </c>
      <c r="E9" s="23">
        <v>2373.0100000000002</v>
      </c>
      <c r="F9" s="23">
        <v>593.24</v>
      </c>
      <c r="G9" s="23">
        <f t="shared" si="0"/>
        <v>296.62</v>
      </c>
      <c r="H9" s="23"/>
      <c r="J9" s="101"/>
      <c r="K9" s="101"/>
      <c r="L9" s="101"/>
      <c r="M9" s="101"/>
      <c r="N9" s="101"/>
    </row>
    <row r="10" spans="2:14" x14ac:dyDescent="0.2">
      <c r="B10" s="94" t="s">
        <v>12</v>
      </c>
      <c r="C10" s="25"/>
      <c r="D10" s="22" t="s">
        <v>9</v>
      </c>
      <c r="E10" s="23">
        <v>877.54</v>
      </c>
      <c r="F10" s="23">
        <v>219.38</v>
      </c>
      <c r="G10" s="23">
        <f t="shared" si="0"/>
        <v>109.69</v>
      </c>
      <c r="H10" s="23">
        <f>(F10*12)/19</f>
        <v>138.5557894736842</v>
      </c>
      <c r="J10" s="101"/>
      <c r="K10" s="101"/>
      <c r="L10" s="101"/>
      <c r="M10" s="101"/>
      <c r="N10" s="101"/>
    </row>
    <row r="11" spans="2:14" x14ac:dyDescent="0.2">
      <c r="B11" s="27" t="s">
        <v>12</v>
      </c>
      <c r="C11" s="28"/>
      <c r="D11" s="22" t="s">
        <v>13</v>
      </c>
      <c r="E11" s="23">
        <v>2373.0100000000002</v>
      </c>
      <c r="F11" s="23">
        <v>593.24</v>
      </c>
      <c r="G11" s="23">
        <f t="shared" si="0"/>
        <v>296.62</v>
      </c>
      <c r="H11" s="23">
        <f>(F11*12)/19</f>
        <v>374.67789473684212</v>
      </c>
      <c r="J11" s="100"/>
      <c r="K11" s="101"/>
      <c r="L11" s="101"/>
      <c r="M11" s="101"/>
      <c r="N11" s="101"/>
    </row>
    <row r="12" spans="2:14" x14ac:dyDescent="0.2">
      <c r="B12" s="97" t="s">
        <v>60</v>
      </c>
      <c r="C12" s="25"/>
      <c r="D12" s="95" t="s">
        <v>9</v>
      </c>
      <c r="E12" s="23">
        <v>855.15</v>
      </c>
      <c r="F12" s="23">
        <v>213.78</v>
      </c>
      <c r="G12" s="23">
        <f t="shared" si="0"/>
        <v>106.89</v>
      </c>
      <c r="H12" s="23">
        <f>(F12*12)/19</f>
        <v>135.01894736842107</v>
      </c>
      <c r="J12" s="100"/>
      <c r="K12" s="101"/>
      <c r="L12" s="101"/>
      <c r="M12" s="101"/>
      <c r="N12" s="101"/>
    </row>
    <row r="13" spans="2:14" x14ac:dyDescent="0.2">
      <c r="B13" s="29"/>
      <c r="C13" s="25"/>
      <c r="D13" s="98" t="s">
        <v>10</v>
      </c>
      <c r="E13" s="23">
        <v>855.15</v>
      </c>
      <c r="F13" s="73">
        <v>427.56</v>
      </c>
      <c r="G13" s="23">
        <f t="shared" ref="G13:G15" si="1">F13/2</f>
        <v>213.78</v>
      </c>
      <c r="H13" s="96"/>
      <c r="J13" s="100"/>
      <c r="K13" s="101"/>
      <c r="L13" s="101"/>
      <c r="M13" s="101"/>
      <c r="N13" s="101"/>
    </row>
    <row r="14" spans="2:14" x14ac:dyDescent="0.2">
      <c r="B14" s="29"/>
      <c r="C14" s="25"/>
      <c r="D14" s="22" t="s">
        <v>13</v>
      </c>
      <c r="E14" s="23">
        <v>2312.48</v>
      </c>
      <c r="F14" s="23">
        <v>578.12</v>
      </c>
      <c r="G14" s="23">
        <f t="shared" si="1"/>
        <v>289.06</v>
      </c>
      <c r="H14" s="23">
        <f>(F14*12)/19</f>
        <v>365.12842105263161</v>
      </c>
      <c r="J14" s="100"/>
      <c r="K14" s="101"/>
      <c r="L14" s="101"/>
      <c r="M14" s="101"/>
      <c r="N14" s="101"/>
    </row>
    <row r="15" spans="2:14" x14ac:dyDescent="0.2">
      <c r="B15" s="29"/>
      <c r="C15" s="25"/>
      <c r="D15" s="88" t="s">
        <v>11</v>
      </c>
      <c r="E15" s="23">
        <v>2312.48</v>
      </c>
      <c r="F15" s="23">
        <v>1156.24</v>
      </c>
      <c r="G15" s="23">
        <f t="shared" si="1"/>
        <v>578.12</v>
      </c>
      <c r="H15" s="96"/>
      <c r="J15" s="100"/>
      <c r="K15" s="101"/>
      <c r="L15" s="101"/>
      <c r="M15" s="101"/>
      <c r="N15" s="101"/>
    </row>
    <row r="16" spans="2:14" x14ac:dyDescent="0.2">
      <c r="B16" s="29" t="s">
        <v>14</v>
      </c>
      <c r="C16" s="25"/>
      <c r="D16" s="9"/>
      <c r="E16" s="30"/>
      <c r="F16" s="30"/>
      <c r="G16" s="30"/>
      <c r="H16" s="5"/>
      <c r="J16" s="101"/>
      <c r="K16" s="101"/>
      <c r="L16" s="101"/>
      <c r="M16" s="101"/>
      <c r="N16" s="101"/>
    </row>
    <row r="17" spans="2:14" x14ac:dyDescent="0.2">
      <c r="B17" s="27" t="s">
        <v>15</v>
      </c>
      <c r="C17" s="28"/>
      <c r="D17" s="9"/>
      <c r="E17" s="30"/>
      <c r="F17" s="30"/>
      <c r="G17" s="30"/>
      <c r="H17" s="30"/>
    </row>
    <row r="18" spans="2:14" x14ac:dyDescent="0.2">
      <c r="B18" s="9"/>
      <c r="C18" s="9"/>
      <c r="D18" s="9"/>
      <c r="E18" s="30"/>
      <c r="F18" s="30"/>
      <c r="G18" s="30"/>
      <c r="H18" s="11"/>
    </row>
    <row r="19" spans="2:14" x14ac:dyDescent="0.2">
      <c r="B19" s="14" t="s">
        <v>16</v>
      </c>
      <c r="C19" s="31"/>
      <c r="D19" s="32"/>
      <c r="E19" s="18"/>
      <c r="F19" s="18"/>
      <c r="G19" s="18"/>
      <c r="H19" s="33"/>
    </row>
    <row r="20" spans="2:14" x14ac:dyDescent="0.2">
      <c r="B20" s="20" t="s">
        <v>17</v>
      </c>
      <c r="C20" s="21"/>
      <c r="D20" s="22" t="s">
        <v>9</v>
      </c>
      <c r="E20" s="23">
        <v>1107.27</v>
      </c>
      <c r="F20" s="23">
        <f>E20*25%</f>
        <v>276.8175</v>
      </c>
      <c r="G20" s="23">
        <f>F20/2</f>
        <v>138.40875</v>
      </c>
      <c r="H20" s="91">
        <f>(F20*12)/19</f>
        <v>174.8321052631579</v>
      </c>
    </row>
    <row r="21" spans="2:14" x14ac:dyDescent="0.2">
      <c r="B21" s="24" t="s">
        <v>17</v>
      </c>
      <c r="C21" s="25"/>
      <c r="D21" s="26" t="s">
        <v>10</v>
      </c>
      <c r="E21" s="23">
        <v>1107.27</v>
      </c>
      <c r="F21" s="23">
        <v>553.62</v>
      </c>
      <c r="G21" s="23">
        <f>F21/2</f>
        <v>276.81</v>
      </c>
      <c r="H21" s="23"/>
    </row>
    <row r="22" spans="2:14" x14ac:dyDescent="0.2">
      <c r="B22" s="24" t="s">
        <v>17</v>
      </c>
      <c r="C22" s="25"/>
      <c r="D22" s="26" t="s">
        <v>11</v>
      </c>
      <c r="E22" s="23">
        <v>2676.25</v>
      </c>
      <c r="F22" s="23">
        <v>1338.12</v>
      </c>
      <c r="G22" s="23">
        <f>(F22*12)/24</f>
        <v>669.06</v>
      </c>
      <c r="H22" s="23"/>
    </row>
    <row r="23" spans="2:14" x14ac:dyDescent="0.2">
      <c r="B23" s="27" t="s">
        <v>18</v>
      </c>
      <c r="C23" s="28"/>
      <c r="D23" s="34" t="s">
        <v>13</v>
      </c>
      <c r="E23" s="23">
        <v>2676.25</v>
      </c>
      <c r="F23" s="23">
        <f>E23*25%</f>
        <v>669.0625</v>
      </c>
      <c r="G23" s="91">
        <f>F23/2</f>
        <v>334.53125</v>
      </c>
      <c r="H23" s="23">
        <f>(F23*12)/19</f>
        <v>422.56578947368422</v>
      </c>
    </row>
    <row r="24" spans="2:14" x14ac:dyDescent="0.2">
      <c r="B24" s="35" t="s">
        <v>19</v>
      </c>
      <c r="C24" s="21"/>
      <c r="D24" s="36"/>
      <c r="E24" s="30"/>
      <c r="F24" s="30"/>
      <c r="G24" s="30"/>
      <c r="H24" s="5"/>
    </row>
    <row r="25" spans="2:14" x14ac:dyDescent="0.2">
      <c r="B25" s="27" t="s">
        <v>20</v>
      </c>
      <c r="C25" s="28"/>
      <c r="D25" s="36"/>
      <c r="E25" s="30"/>
      <c r="F25" s="30"/>
      <c r="G25" s="30"/>
      <c r="H25" s="30"/>
    </row>
    <row r="26" spans="2:14" x14ac:dyDescent="0.2">
      <c r="B26" s="37"/>
      <c r="C26" s="31"/>
      <c r="D26" s="36"/>
      <c r="E26" s="30"/>
      <c r="F26" s="30"/>
      <c r="G26" s="30"/>
      <c r="H26" s="30"/>
    </row>
    <row r="27" spans="2:14" x14ac:dyDescent="0.2">
      <c r="B27" s="38"/>
      <c r="C27" s="39"/>
      <c r="D27" s="36"/>
      <c r="E27" s="30"/>
      <c r="F27" s="30"/>
      <c r="G27" s="30"/>
      <c r="H27" s="30"/>
    </row>
    <row r="28" spans="2:14" x14ac:dyDescent="0.2">
      <c r="B28" s="40" t="s">
        <v>21</v>
      </c>
      <c r="C28" s="41"/>
      <c r="D28" s="36"/>
      <c r="E28" s="30"/>
      <c r="F28" s="30"/>
      <c r="G28" s="30"/>
      <c r="H28" s="30"/>
    </row>
    <row r="29" spans="2:14" x14ac:dyDescent="0.2">
      <c r="B29" s="83" t="s">
        <v>22</v>
      </c>
      <c r="C29" s="42">
        <v>4061404</v>
      </c>
      <c r="D29" s="22" t="s">
        <v>9</v>
      </c>
      <c r="E29" s="23">
        <v>901.75</v>
      </c>
      <c r="F29" s="23">
        <f>E29*25%</f>
        <v>225.4375</v>
      </c>
      <c r="G29" s="23">
        <f>(F29*12)/24</f>
        <v>112.71875</v>
      </c>
      <c r="H29" s="23">
        <f>(F29*12)/19</f>
        <v>142.38157894736841</v>
      </c>
      <c r="J29" s="100"/>
      <c r="K29" s="100"/>
      <c r="L29" s="100"/>
      <c r="M29" s="100"/>
      <c r="N29" s="101"/>
    </row>
    <row r="30" spans="2:14" x14ac:dyDescent="0.2">
      <c r="B30" s="43" t="s">
        <v>22</v>
      </c>
      <c r="C30" s="44">
        <v>4061404</v>
      </c>
      <c r="D30" s="22" t="s">
        <v>13</v>
      </c>
      <c r="E30" s="23">
        <v>2438.4499999999998</v>
      </c>
      <c r="F30" s="23">
        <f>E30*25%</f>
        <v>609.61249999999995</v>
      </c>
      <c r="G30" s="23">
        <f>(F30*12)/24</f>
        <v>304.80624999999998</v>
      </c>
      <c r="H30" s="23">
        <f>(F30*12)/19</f>
        <v>385.01842105263154</v>
      </c>
      <c r="J30" s="101"/>
      <c r="K30" s="101"/>
      <c r="L30" s="101"/>
      <c r="M30" s="101"/>
      <c r="N30" s="101"/>
    </row>
    <row r="31" spans="2:14" x14ac:dyDescent="0.2">
      <c r="B31" s="45" t="s">
        <v>23</v>
      </c>
      <c r="C31" s="25"/>
      <c r="D31" s="9"/>
      <c r="E31" s="30"/>
      <c r="F31" s="30"/>
      <c r="G31" s="30"/>
      <c r="H31" s="5"/>
    </row>
    <row r="32" spans="2:14" x14ac:dyDescent="0.2">
      <c r="B32" s="43" t="s">
        <v>24</v>
      </c>
      <c r="C32" s="28"/>
      <c r="D32" s="9"/>
      <c r="E32" s="30"/>
      <c r="F32" s="30"/>
      <c r="G32" s="30"/>
      <c r="H32" s="30"/>
    </row>
    <row r="33" spans="2:8" x14ac:dyDescent="0.2">
      <c r="B33" s="38"/>
      <c r="C33" s="39"/>
      <c r="D33" s="36"/>
      <c r="E33" s="30"/>
      <c r="F33" s="30"/>
      <c r="G33" s="30"/>
      <c r="H33" s="30"/>
    </row>
    <row r="34" spans="2:8" x14ac:dyDescent="0.2">
      <c r="B34" s="14" t="s">
        <v>25</v>
      </c>
      <c r="C34" s="31"/>
      <c r="D34" s="9"/>
      <c r="E34" s="30"/>
      <c r="F34" s="30"/>
      <c r="G34" s="30"/>
      <c r="H34" s="11"/>
    </row>
    <row r="35" spans="2:8" x14ac:dyDescent="0.2">
      <c r="B35" s="46" t="s">
        <v>26</v>
      </c>
      <c r="C35" s="47">
        <v>502353055</v>
      </c>
      <c r="D35" s="48" t="s">
        <v>27</v>
      </c>
      <c r="E35" s="23">
        <v>352.99</v>
      </c>
      <c r="F35" s="49">
        <v>88.25</v>
      </c>
      <c r="G35" s="50"/>
      <c r="H35" s="50"/>
    </row>
    <row r="36" spans="2:8" x14ac:dyDescent="0.2">
      <c r="B36" s="9"/>
      <c r="C36" s="9"/>
      <c r="D36" s="36"/>
      <c r="E36" s="30"/>
      <c r="F36" s="30"/>
      <c r="G36" s="30"/>
      <c r="H36" s="5"/>
    </row>
    <row r="37" spans="2:8" x14ac:dyDescent="0.2">
      <c r="B37" s="51" t="s">
        <v>48</v>
      </c>
      <c r="C37" s="21"/>
      <c r="D37" s="54" t="s">
        <v>27</v>
      </c>
      <c r="E37" s="50"/>
      <c r="F37" s="23">
        <v>40.5</v>
      </c>
      <c r="G37" s="23">
        <f>(F37*12)/24</f>
        <v>20.25</v>
      </c>
      <c r="H37" s="23">
        <f>(F37*12)/19</f>
        <v>25.578947368421051</v>
      </c>
    </row>
    <row r="38" spans="2:8" x14ac:dyDescent="0.2">
      <c r="B38" s="74" t="s">
        <v>49</v>
      </c>
      <c r="C38" s="55"/>
      <c r="D38" s="54" t="s">
        <v>28</v>
      </c>
      <c r="E38" s="50"/>
      <c r="F38" s="23">
        <v>118.58</v>
      </c>
      <c r="G38" s="23">
        <f>(F38*12)/24</f>
        <v>59.29</v>
      </c>
      <c r="H38" s="23">
        <f>(F38*12)/19</f>
        <v>74.892631578947373</v>
      </c>
    </row>
    <row r="39" spans="2:8" x14ac:dyDescent="0.2">
      <c r="B39" s="74" t="s">
        <v>50</v>
      </c>
      <c r="C39" s="55"/>
      <c r="D39" s="72"/>
      <c r="E39" s="17"/>
      <c r="F39" s="73"/>
      <c r="G39" s="73"/>
      <c r="H39" s="73"/>
    </row>
    <row r="40" spans="2:8" x14ac:dyDescent="0.2">
      <c r="B40" s="56" t="s">
        <v>51</v>
      </c>
      <c r="C40" s="31"/>
      <c r="D40" s="39"/>
      <c r="E40" s="17"/>
      <c r="F40" s="17"/>
      <c r="G40" s="17"/>
      <c r="H40" s="17"/>
    </row>
    <row r="41" spans="2:8" x14ac:dyDescent="0.2">
      <c r="B41" s="85" t="s">
        <v>55</v>
      </c>
      <c r="C41" s="21"/>
      <c r="D41" s="88" t="s">
        <v>27</v>
      </c>
      <c r="E41" s="50"/>
      <c r="F41" s="50">
        <v>52.47</v>
      </c>
      <c r="G41" s="50"/>
      <c r="H41" s="50"/>
    </row>
    <row r="42" spans="2:8" x14ac:dyDescent="0.2">
      <c r="B42" s="87" t="s">
        <v>57</v>
      </c>
      <c r="C42" s="25"/>
      <c r="D42" s="90" t="s">
        <v>56</v>
      </c>
      <c r="E42" s="50"/>
      <c r="F42" s="50">
        <v>104.92</v>
      </c>
      <c r="G42" s="50"/>
      <c r="H42" s="50"/>
    </row>
    <row r="43" spans="2:8" x14ac:dyDescent="0.2">
      <c r="B43" s="86"/>
      <c r="C43" s="28"/>
      <c r="D43" s="89" t="s">
        <v>28</v>
      </c>
      <c r="E43" s="50"/>
      <c r="F43" s="50">
        <v>183.61</v>
      </c>
      <c r="G43" s="50"/>
      <c r="H43" s="50"/>
    </row>
    <row r="44" spans="2:8" x14ac:dyDescent="0.2">
      <c r="B44" s="79"/>
      <c r="C44" s="80"/>
      <c r="D44" s="53"/>
      <c r="E44" s="81"/>
      <c r="F44" s="81"/>
      <c r="G44" s="81"/>
      <c r="H44" s="81"/>
    </row>
    <row r="45" spans="2:8" x14ac:dyDescent="0.2">
      <c r="B45" s="14" t="s">
        <v>53</v>
      </c>
      <c r="C45" s="15"/>
      <c r="D45" s="77"/>
      <c r="E45" s="73"/>
      <c r="F45" s="73"/>
      <c r="G45" s="73"/>
      <c r="H45" s="78"/>
    </row>
    <row r="46" spans="2:8" x14ac:dyDescent="0.2">
      <c r="B46" s="57" t="s">
        <v>29</v>
      </c>
      <c r="C46" s="21"/>
      <c r="D46" s="58" t="s">
        <v>30</v>
      </c>
      <c r="E46" s="23"/>
      <c r="F46" s="23">
        <v>7.4</v>
      </c>
      <c r="G46" s="23">
        <v>7.4</v>
      </c>
      <c r="H46" s="23">
        <f>(F46*12)/10</f>
        <v>8.8800000000000008</v>
      </c>
    </row>
    <row r="47" spans="2:8" x14ac:dyDescent="0.2">
      <c r="B47" s="82" t="s">
        <v>52</v>
      </c>
      <c r="C47" s="25"/>
      <c r="D47" s="59" t="s">
        <v>31</v>
      </c>
      <c r="E47" s="23"/>
      <c r="F47" s="23">
        <v>12.58</v>
      </c>
      <c r="G47" s="23">
        <v>12.58</v>
      </c>
      <c r="H47" s="23">
        <f>(F47*12)/10</f>
        <v>15.096</v>
      </c>
    </row>
    <row r="48" spans="2:8" x14ac:dyDescent="0.2">
      <c r="B48" s="45"/>
      <c r="C48" s="25"/>
      <c r="D48" s="59" t="s">
        <v>54</v>
      </c>
      <c r="E48" s="23"/>
      <c r="F48" s="23">
        <v>12.95</v>
      </c>
      <c r="G48" s="23">
        <v>12.95</v>
      </c>
      <c r="H48" s="23">
        <f>(F48*12)/10</f>
        <v>15.539999999999997</v>
      </c>
    </row>
    <row r="49" spans="2:9" x14ac:dyDescent="0.2">
      <c r="B49" s="27"/>
      <c r="C49" s="28"/>
      <c r="D49" s="22" t="s">
        <v>32</v>
      </c>
      <c r="E49" s="23"/>
      <c r="F49" s="23">
        <v>20.36</v>
      </c>
      <c r="G49" s="23">
        <v>20.36</v>
      </c>
      <c r="H49" s="23">
        <f>(F49*12)/10</f>
        <v>24.431999999999999</v>
      </c>
      <c r="I49" s="84"/>
    </row>
    <row r="50" spans="2:9" x14ac:dyDescent="0.2">
      <c r="B50" s="39"/>
      <c r="C50" s="39"/>
      <c r="D50" s="39"/>
      <c r="E50" s="17"/>
      <c r="F50" s="17"/>
      <c r="G50" s="17"/>
      <c r="H50" s="17"/>
    </row>
    <row r="51" spans="2:9" x14ac:dyDescent="0.2">
      <c r="B51" s="39"/>
      <c r="C51" s="39"/>
      <c r="D51" s="39"/>
      <c r="E51" s="17"/>
      <c r="F51" s="17"/>
      <c r="G51" s="17"/>
      <c r="H51" s="17"/>
    </row>
    <row r="52" spans="2:9" x14ac:dyDescent="0.2">
      <c r="B52" s="39"/>
      <c r="C52" s="39"/>
      <c r="D52" s="39"/>
      <c r="E52" s="60" t="s">
        <v>33</v>
      </c>
      <c r="F52" s="60" t="s">
        <v>34</v>
      </c>
      <c r="G52" s="17"/>
      <c r="H52" s="17"/>
    </row>
    <row r="53" spans="2:9" x14ac:dyDescent="0.2">
      <c r="B53" s="39"/>
      <c r="C53" s="39"/>
      <c r="D53" s="39"/>
      <c r="E53" s="61" t="s">
        <v>35</v>
      </c>
      <c r="F53" s="60" t="s">
        <v>36</v>
      </c>
      <c r="G53" s="17"/>
      <c r="H53" s="17"/>
    </row>
    <row r="54" spans="2:9" x14ac:dyDescent="0.2">
      <c r="B54" s="51" t="s">
        <v>37</v>
      </c>
      <c r="C54" s="32"/>
      <c r="D54" s="21"/>
      <c r="E54" s="33"/>
      <c r="F54" s="33"/>
      <c r="G54" s="50" t="s">
        <v>38</v>
      </c>
      <c r="H54" s="50" t="s">
        <v>39</v>
      </c>
    </row>
    <row r="55" spans="2:9" x14ac:dyDescent="0.2">
      <c r="B55" s="27" t="s">
        <v>40</v>
      </c>
      <c r="C55" s="62"/>
      <c r="D55" s="28"/>
      <c r="E55" s="33">
        <v>10000</v>
      </c>
      <c r="F55" s="33">
        <v>26</v>
      </c>
      <c r="G55" s="50">
        <v>2.17</v>
      </c>
      <c r="H55" s="50">
        <v>2.6</v>
      </c>
    </row>
    <row r="56" spans="2:9" x14ac:dyDescent="0.2">
      <c r="B56" s="56"/>
      <c r="C56" s="75"/>
      <c r="D56" s="75"/>
      <c r="E56" s="50"/>
      <c r="F56" s="50"/>
      <c r="G56" s="63"/>
      <c r="H56" s="50"/>
      <c r="I56" s="84"/>
    </row>
    <row r="57" spans="2:9" x14ac:dyDescent="0.2">
      <c r="B57" s="39"/>
      <c r="C57" s="39"/>
      <c r="D57" s="39"/>
      <c r="E57" s="17"/>
      <c r="F57" s="17"/>
      <c r="G57" s="17"/>
      <c r="H57" s="18"/>
    </row>
    <row r="58" spans="2:9" x14ac:dyDescent="0.2">
      <c r="B58" s="77" t="s">
        <v>47</v>
      </c>
      <c r="C58" s="38"/>
      <c r="D58" s="38"/>
      <c r="E58" s="76"/>
      <c r="F58" s="76"/>
      <c r="G58" s="73"/>
      <c r="H58" s="78"/>
    </row>
    <row r="59" spans="2:9" x14ac:dyDescent="0.2">
      <c r="B59" s="51" t="s">
        <v>41</v>
      </c>
      <c r="C59" s="32"/>
      <c r="D59" s="21"/>
      <c r="E59" s="50">
        <v>5000</v>
      </c>
      <c r="F59" s="50">
        <v>48</v>
      </c>
      <c r="G59" s="50">
        <v>4</v>
      </c>
      <c r="H59" s="50">
        <v>4.8</v>
      </c>
    </row>
    <row r="60" spans="2:9" x14ac:dyDescent="0.2">
      <c r="B60" s="27" t="s">
        <v>42</v>
      </c>
      <c r="C60" s="62"/>
      <c r="D60" s="28"/>
      <c r="E60" s="50">
        <v>10000</v>
      </c>
      <c r="F60" s="50">
        <v>96</v>
      </c>
      <c r="G60" s="50">
        <v>8</v>
      </c>
      <c r="H60" s="50">
        <v>9.6</v>
      </c>
    </row>
    <row r="61" spans="2:9" x14ac:dyDescent="0.2">
      <c r="B61" s="3" t="s">
        <v>43</v>
      </c>
      <c r="C61" s="4"/>
      <c r="D61" s="64"/>
      <c r="E61" s="50">
        <v>15000</v>
      </c>
      <c r="F61" s="50">
        <v>144</v>
      </c>
      <c r="G61" s="23">
        <v>12</v>
      </c>
      <c r="H61" s="23">
        <v>14.4</v>
      </c>
    </row>
    <row r="62" spans="2:9" x14ac:dyDescent="0.2">
      <c r="B62" s="8"/>
      <c r="C62" s="9"/>
      <c r="D62" s="65"/>
      <c r="E62" s="50">
        <v>20000</v>
      </c>
      <c r="F62" s="50">
        <v>192</v>
      </c>
      <c r="G62" s="23">
        <v>16</v>
      </c>
      <c r="H62" s="23">
        <v>19.2</v>
      </c>
    </row>
    <row r="63" spans="2:9" x14ac:dyDescent="0.2">
      <c r="B63" s="8"/>
      <c r="C63" s="9"/>
      <c r="D63" s="65"/>
      <c r="E63" s="50">
        <v>25000</v>
      </c>
      <c r="F63" s="50">
        <v>240</v>
      </c>
      <c r="G63" s="23">
        <v>20</v>
      </c>
      <c r="H63" s="23">
        <v>24</v>
      </c>
    </row>
    <row r="64" spans="2:9" x14ac:dyDescent="0.2">
      <c r="B64" s="8"/>
      <c r="C64" s="9"/>
      <c r="D64" s="65"/>
      <c r="E64" s="50">
        <v>30000</v>
      </c>
      <c r="F64" s="50">
        <v>288</v>
      </c>
      <c r="G64" s="23">
        <v>24</v>
      </c>
      <c r="H64" s="23">
        <v>28.8</v>
      </c>
    </row>
    <row r="65" spans="2:8" x14ac:dyDescent="0.2">
      <c r="B65" s="8"/>
      <c r="C65" s="9"/>
      <c r="D65" s="65"/>
      <c r="E65" s="50">
        <v>35000</v>
      </c>
      <c r="F65" s="50">
        <v>336</v>
      </c>
      <c r="G65" s="23">
        <v>28</v>
      </c>
      <c r="H65" s="23">
        <v>33.6</v>
      </c>
    </row>
    <row r="66" spans="2:8" x14ac:dyDescent="0.2">
      <c r="B66" s="8"/>
      <c r="C66" s="9"/>
      <c r="D66" s="65"/>
      <c r="E66" s="50">
        <v>40000</v>
      </c>
      <c r="F66" s="50">
        <v>384</v>
      </c>
      <c r="G66" s="23">
        <v>32</v>
      </c>
      <c r="H66" s="23">
        <v>38.4</v>
      </c>
    </row>
    <row r="67" spans="2:8" x14ac:dyDescent="0.2">
      <c r="B67" s="8"/>
      <c r="C67" s="9"/>
      <c r="D67" s="65"/>
      <c r="E67" s="50">
        <v>45000</v>
      </c>
      <c r="F67" s="50">
        <v>432</v>
      </c>
      <c r="G67" s="23">
        <v>36</v>
      </c>
      <c r="H67" s="23">
        <v>43.2</v>
      </c>
    </row>
    <row r="68" spans="2:8" x14ac:dyDescent="0.2">
      <c r="B68" s="66"/>
      <c r="C68" s="10"/>
      <c r="D68" s="67"/>
      <c r="E68" s="50">
        <v>50000</v>
      </c>
      <c r="F68" s="50">
        <v>480</v>
      </c>
      <c r="G68" s="23">
        <v>40</v>
      </c>
      <c r="H68" s="23">
        <v>48</v>
      </c>
    </row>
    <row r="69" spans="2:8" x14ac:dyDescent="0.2">
      <c r="B69" s="51" t="s">
        <v>44</v>
      </c>
      <c r="C69" s="68"/>
      <c r="D69" s="21"/>
      <c r="E69" s="50">
        <v>5000</v>
      </c>
      <c r="F69" s="50">
        <v>52</v>
      </c>
      <c r="G69" s="23">
        <v>4.33</v>
      </c>
      <c r="H69" s="23">
        <v>5.2</v>
      </c>
    </row>
    <row r="70" spans="2:8" x14ac:dyDescent="0.2">
      <c r="B70" s="69"/>
      <c r="C70" s="70" t="s">
        <v>45</v>
      </c>
      <c r="D70" s="28"/>
      <c r="E70" s="50">
        <v>2000</v>
      </c>
      <c r="F70" s="50">
        <v>52</v>
      </c>
      <c r="G70" s="23">
        <v>4.33</v>
      </c>
      <c r="H70" s="23">
        <v>5.2</v>
      </c>
    </row>
    <row r="71" spans="2:8" x14ac:dyDescent="0.2">
      <c r="B71" s="51" t="s">
        <v>46</v>
      </c>
      <c r="C71" s="68"/>
      <c r="D71" s="52"/>
      <c r="E71" s="50">
        <v>2000</v>
      </c>
      <c r="F71" s="50">
        <v>26</v>
      </c>
      <c r="G71" s="23">
        <v>2.16</v>
      </c>
      <c r="H71" s="23">
        <v>2.59</v>
      </c>
    </row>
    <row r="72" spans="2:8" x14ac:dyDescent="0.2">
      <c r="B72" s="69"/>
      <c r="C72" s="70" t="s">
        <v>45</v>
      </c>
      <c r="D72" s="71"/>
      <c r="E72" s="50">
        <v>1000</v>
      </c>
      <c r="F72" s="50">
        <v>26</v>
      </c>
      <c r="G72" s="23">
        <v>2.16</v>
      </c>
      <c r="H72" s="23">
        <v>2.59</v>
      </c>
    </row>
  </sheetData>
  <mergeCells count="1">
    <mergeCell ref="B1:H1"/>
  </mergeCells>
  <pageMargins left="0.7" right="0.7" top="0.75" bottom="0.75" header="0.3" footer="0.3"/>
  <pageSetup orientation="portrait" r:id="rId1"/>
  <headerFooter>
    <oddHeader>&amp;L&amp;Z&amp;F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FY22 July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Maddaford</dc:creator>
  <cp:lastModifiedBy>Kruja, Casey</cp:lastModifiedBy>
  <cp:lastPrinted>2021-04-06T22:30:38Z</cp:lastPrinted>
  <dcterms:created xsi:type="dcterms:W3CDTF">2018-06-11T19:33:16Z</dcterms:created>
  <dcterms:modified xsi:type="dcterms:W3CDTF">2021-04-15T12:57:53Z</dcterms:modified>
</cp:coreProperties>
</file>